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120" yWindow="210" windowWidth="15180" windowHeight="7950"/>
  </bookViews>
  <sheets>
    <sheet name="." sheetId="1" r:id="rId1"/>
  </sheets>
  <calcPr calcId="145621"/>
</workbook>
</file>

<file path=xl/calcChain.xml><?xml version="1.0" encoding="utf-8"?>
<calcChain xmlns="http://schemas.openxmlformats.org/spreadsheetml/2006/main">
  <c r="J7" i="1" l="1"/>
  <c r="M49" i="1"/>
  <c r="O49" i="1" s="1"/>
  <c r="J49" i="1"/>
  <c r="M48" i="1"/>
  <c r="O48" i="1" s="1"/>
  <c r="J48" i="1"/>
  <c r="M47" i="1"/>
  <c r="O47" i="1" s="1"/>
  <c r="J47" i="1"/>
  <c r="M46" i="1"/>
  <c r="O46" i="1" s="1"/>
  <c r="J46" i="1"/>
  <c r="K48" i="1" l="1"/>
  <c r="K49" i="1"/>
  <c r="K47" i="1"/>
  <c r="K46" i="1"/>
  <c r="M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M31" i="1"/>
  <c r="O31" i="1" s="1"/>
  <c r="B5" i="1"/>
  <c r="M8" i="1"/>
  <c r="O8" i="1" s="1"/>
  <c r="M9" i="1"/>
  <c r="O9" i="1" s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O7" i="1"/>
  <c r="K7" i="1" s="1"/>
  <c r="K27" i="1" l="1"/>
  <c r="K15" i="1"/>
  <c r="K19" i="1"/>
  <c r="K18" i="1"/>
  <c r="K26" i="1"/>
  <c r="K30" i="1"/>
  <c r="K17" i="1"/>
  <c r="K16" i="1"/>
  <c r="K12" i="1"/>
  <c r="K11" i="1"/>
  <c r="K13" i="1"/>
  <c r="K24" i="1"/>
  <c r="K25" i="1"/>
  <c r="K28" i="1"/>
  <c r="K29" i="1"/>
  <c r="K31" i="1"/>
  <c r="K9" i="1"/>
  <c r="K8" i="1"/>
  <c r="K23" i="1"/>
  <c r="K22" i="1"/>
  <c r="K21" i="1"/>
  <c r="K20" i="1"/>
  <c r="K14" i="1"/>
  <c r="K10" i="1"/>
</calcChain>
</file>

<file path=xl/sharedStrings.xml><?xml version="1.0" encoding="utf-8"?>
<sst xmlns="http://schemas.openxmlformats.org/spreadsheetml/2006/main" count="132" uniqueCount="92">
  <si>
    <t>zB</t>
  </si>
  <si>
    <t>Gewünschten Wert</t>
  </si>
  <si>
    <t>etc.</t>
  </si>
  <si>
    <t>Optimiert für 100% Zoom</t>
  </si>
  <si>
    <t>Fehlst.</t>
  </si>
  <si>
    <t>Note gesamt</t>
  </si>
  <si>
    <t>Fehlst. gesamt</t>
  </si>
  <si>
    <t>Fehlst. max.</t>
  </si>
  <si>
    <t>N.B. (bei zuviel)</t>
  </si>
  <si>
    <t>Eingabe:</t>
  </si>
  <si>
    <t>Löschen: ENTF oder</t>
  </si>
  <si>
    <t>Korrekturtaste</t>
  </si>
  <si>
    <t>Nach Eingabe</t>
  </si>
  <si>
    <t>unbedingt speichern!!!</t>
  </si>
  <si>
    <t>Nach Eingabe unbedingt speichern!!!</t>
  </si>
  <si>
    <t>Prozent gesamt</t>
  </si>
  <si>
    <t>84,5/1,8 für 2+</t>
  </si>
  <si>
    <t>94,0/1,2 für 1-</t>
  </si>
  <si>
    <t>Proz.</t>
  </si>
  <si>
    <t>Note</t>
  </si>
  <si>
    <t>Entspricht Prozent</t>
  </si>
  <si>
    <t>Textile Gestaltung (TG)</t>
  </si>
  <si>
    <t>3HKAT</t>
  </si>
  <si>
    <t>Textile Ober- flächengest.</t>
  </si>
  <si>
    <t>Dir. U. indir. Druckverf.</t>
  </si>
  <si>
    <t>Web- und Knüpftechn.</t>
  </si>
  <si>
    <t>Plastische Gestaltung (PG)</t>
  </si>
  <si>
    <t>Holz</t>
  </si>
  <si>
    <t>Metall</t>
  </si>
  <si>
    <t>Keramik</t>
  </si>
  <si>
    <t>75,0/2,5 für 2-3</t>
  </si>
  <si>
    <t>87,5/1,8 für 2+</t>
  </si>
  <si>
    <t>95,0/1,2 für 1-</t>
  </si>
  <si>
    <t>80,0/2,5 für 2-3</t>
  </si>
  <si>
    <t>nb</t>
  </si>
  <si>
    <t>NACHNAME 1</t>
  </si>
  <si>
    <t>Vorname 1</t>
  </si>
  <si>
    <t>3HKP</t>
  </si>
  <si>
    <t>NACHNAME 2</t>
  </si>
  <si>
    <t>NACHNAME 3</t>
  </si>
  <si>
    <t>NACHNAME 4</t>
  </si>
  <si>
    <t>NACHNAME 5</t>
  </si>
  <si>
    <t>NACHNAME 6</t>
  </si>
  <si>
    <t>NACHNAME 7</t>
  </si>
  <si>
    <t>NACHNAME 8</t>
  </si>
  <si>
    <t>NACHNAME 9</t>
  </si>
  <si>
    <t>NACHNAME 10</t>
  </si>
  <si>
    <t>NACHNAME 11</t>
  </si>
  <si>
    <t>NACHNAME 12</t>
  </si>
  <si>
    <t>NACHNAME 13</t>
  </si>
  <si>
    <t>NACHNAME 14</t>
  </si>
  <si>
    <t>NACHNAME 15</t>
  </si>
  <si>
    <t>NACHNAME 16</t>
  </si>
  <si>
    <t>NACHNAME 17</t>
  </si>
  <si>
    <t>NACHNAME 18</t>
  </si>
  <si>
    <t>NACHNAME 19</t>
  </si>
  <si>
    <t>NACHNAME 20</t>
  </si>
  <si>
    <t>NACHNAME 21</t>
  </si>
  <si>
    <t>NACHNAME 22</t>
  </si>
  <si>
    <t>NACHNAME 23</t>
  </si>
  <si>
    <t>NACHNAME 24</t>
  </si>
  <si>
    <t>NACHNAME 25</t>
  </si>
  <si>
    <t>Vorname 2</t>
  </si>
  <si>
    <t>Vorname 3</t>
  </si>
  <si>
    <t>Vorname 4</t>
  </si>
  <si>
    <t>Vorname 5</t>
  </si>
  <si>
    <t>Vorname 6</t>
  </si>
  <si>
    <t>Vorname 7</t>
  </si>
  <si>
    <t>Vorname 8</t>
  </si>
  <si>
    <t>Vorname 9</t>
  </si>
  <si>
    <t>Vorname 10</t>
  </si>
  <si>
    <t>Vorname 11</t>
  </si>
  <si>
    <t>Vorname 12</t>
  </si>
  <si>
    <t>Vorname 13</t>
  </si>
  <si>
    <t>Vorname 14</t>
  </si>
  <si>
    <t>Vorname 15</t>
  </si>
  <si>
    <t>Vorname 16</t>
  </si>
  <si>
    <t>Vorname 17</t>
  </si>
  <si>
    <t>Vorname 18</t>
  </si>
  <si>
    <t>Vorname 19</t>
  </si>
  <si>
    <t>Vorname 20</t>
  </si>
  <si>
    <t>Vorname 21</t>
  </si>
  <si>
    <t>Vorname 22</t>
  </si>
  <si>
    <t>Vorname 23</t>
  </si>
  <si>
    <t>Vorname 24</t>
  </si>
  <si>
    <t>Vorname 25</t>
  </si>
  <si>
    <t xml:space="preserve">im gelben/orangen </t>
  </si>
  <si>
    <t>Bereich eingeben!</t>
  </si>
  <si>
    <t>Vorname1</t>
  </si>
  <si>
    <t>Vorname2</t>
  </si>
  <si>
    <t>Vorname3</t>
  </si>
  <si>
    <r>
      <t>(</t>
    </r>
    <r>
      <rPr>
        <b/>
        <sz val="10"/>
        <rFont val="Calibri"/>
        <family val="2"/>
        <scheme val="minor"/>
      </rPr>
      <t>MEDV</t>
    </r>
    <r>
      <rPr>
        <sz val="10"/>
        <rFont val="Calibri"/>
        <family val="2"/>
        <scheme val="minor"/>
      </rPr>
      <t xml:space="preserve"> ist keine Sammelnote -
bitte normal eintragen)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</si>
</sst>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23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3" xfId="0" applyFont="1" applyBorder="1" applyAlignment="1" applyProtection="1">
      <alignment horizontal="center"/>
    </xf>
    <xf numFmtId="0" fontId="3" fillId="0" borderId="13" xfId="0" applyFont="1" applyBorder="1" applyProtection="1"/>
    <xf numFmtId="0" fontId="3" fillId="0" borderId="14" xfId="0" applyFont="1" applyBorder="1" applyProtection="1"/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Fill="1" applyProtection="1"/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Border="1" applyProtection="1"/>
    <xf numFmtId="0" fontId="8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9" fontId="5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Alignment="1" applyProtection="1"/>
    <xf numFmtId="0" fontId="4" fillId="0" borderId="0" xfId="0" applyFont="1" applyFill="1" applyAlignment="1" applyProtection="1"/>
    <xf numFmtId="0" fontId="10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1" fontId="5" fillId="0" borderId="0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5" fillId="0" borderId="0" xfId="0" applyFont="1" applyAlignment="1" applyProtection="1"/>
    <xf numFmtId="1" fontId="4" fillId="0" borderId="0" xfId="0" applyNumberFormat="1" applyFont="1" applyBorder="1" applyAlignment="1" applyProtection="1">
      <alignment horizont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164" fontId="4" fillId="4" borderId="7" xfId="0" applyNumberFormat="1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3" fillId="5" borderId="10" xfId="0" applyFont="1" applyFill="1" applyBorder="1" applyAlignment="1" applyProtection="1">
      <alignment horizontal="center"/>
    </xf>
    <xf numFmtId="0" fontId="4" fillId="5" borderId="11" xfId="0" applyFont="1" applyFill="1" applyBorder="1" applyProtection="1"/>
    <xf numFmtId="0" fontId="4" fillId="5" borderId="11" xfId="0" applyFont="1" applyFill="1" applyBorder="1" applyAlignment="1" applyProtection="1">
      <alignment horizontal="center"/>
    </xf>
    <xf numFmtId="0" fontId="4" fillId="5" borderId="12" xfId="0" applyFont="1" applyFill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4" borderId="7" xfId="0" quotePrefix="1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/>
    <xf numFmtId="0" fontId="5" fillId="0" borderId="15" xfId="0" applyFont="1" applyBorder="1" applyAlignment="1" applyProtection="1">
      <alignment horizontal="center" vertical="center"/>
    </xf>
    <xf numFmtId="9" fontId="4" fillId="0" borderId="15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/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 vertical="center" wrapText="1"/>
    </xf>
    <xf numFmtId="164" fontId="4" fillId="3" borderId="15" xfId="0" applyNumberFormat="1" applyFont="1" applyFill="1" applyBorder="1" applyAlignment="1" applyProtection="1">
      <alignment horizontal="center"/>
    </xf>
    <xf numFmtId="1" fontId="4" fillId="3" borderId="15" xfId="0" applyNumberFormat="1" applyFont="1" applyFill="1" applyBorder="1" applyAlignment="1" applyProtection="1">
      <alignment horizontal="center"/>
    </xf>
    <xf numFmtId="1" fontId="4" fillId="0" borderId="15" xfId="0" applyNumberFormat="1" applyFont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/>
    </xf>
    <xf numFmtId="164" fontId="4" fillId="4" borderId="18" xfId="0" applyNumberFormat="1" applyFont="1" applyFill="1" applyBorder="1" applyAlignment="1" applyProtection="1">
      <alignment horizontal="center"/>
    </xf>
    <xf numFmtId="0" fontId="4" fillId="4" borderId="19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8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552450</xdr:colOff>
      <xdr:row>59</xdr:row>
      <xdr:rowOff>95251</xdr:rowOff>
    </xdr:from>
    <xdr:to>
      <xdr:col>17</xdr:col>
      <xdr:colOff>236219</xdr:colOff>
      <xdr:row>71</xdr:row>
      <xdr:rowOff>104775</xdr:rowOff>
    </xdr:to>
    <xdr:sp macro="" textlink="">
      <xdr:nvSpPr>
        <xdr:cNvPr id="2" name="Geschweifte Klammer links 1"/>
        <xdr:cNvSpPr/>
      </xdr:nvSpPr>
      <xdr:spPr>
        <a:xfrm>
          <a:off x="8486775" y="10877551"/>
          <a:ext cx="350519" cy="2390774"/>
        </a:xfrm>
        <a:prstGeom prst="leftBrace">
          <a:avLst>
            <a:gd name="adj1" fmla="val 8333"/>
            <a:gd name="adj2" fmla="val 52001"/>
          </a:avLst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552450</xdr:colOff>
      <xdr:row>59</xdr:row>
      <xdr:rowOff>95251</xdr:rowOff>
    </xdr:from>
    <xdr:to>
      <xdr:col>17</xdr:col>
      <xdr:colOff>236219</xdr:colOff>
      <xdr:row>71</xdr:row>
      <xdr:rowOff>104775</xdr:rowOff>
    </xdr:to>
    <xdr:sp macro="" textlink="">
      <xdr:nvSpPr>
        <xdr:cNvPr id="3" name="Geschweifte Klammer links 2"/>
        <xdr:cNvSpPr/>
      </xdr:nvSpPr>
      <xdr:spPr>
        <a:xfrm>
          <a:off x="8486775" y="10877551"/>
          <a:ext cx="350519" cy="2390774"/>
        </a:xfrm>
        <a:prstGeom prst="leftBrace">
          <a:avLst>
            <a:gd name="adj1" fmla="val 8333"/>
            <a:gd name="adj2" fmla="val 52001"/>
          </a:avLst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552450</xdr:colOff>
      <xdr:row>20</xdr:row>
      <xdr:rowOff>76201</xdr:rowOff>
    </xdr:from>
    <xdr:to>
      <xdr:col>17</xdr:col>
      <xdr:colOff>236219</xdr:colOff>
      <xdr:row>30</xdr:row>
      <xdr:rowOff>114301</xdr:rowOff>
    </xdr:to>
    <xdr:sp macro="" textlink="">
      <xdr:nvSpPr>
        <xdr:cNvPr id="4" name="Geschweifte Klammer links 3"/>
        <xdr:cNvSpPr/>
      </xdr:nvSpPr>
      <xdr:spPr>
        <a:xfrm>
          <a:off x="8486775" y="4257676"/>
          <a:ext cx="350519" cy="1885950"/>
        </a:xfrm>
        <a:prstGeom prst="leftBrace">
          <a:avLst>
            <a:gd name="adj1" fmla="val 8333"/>
            <a:gd name="adj2" fmla="val 51558"/>
          </a:avLst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76200</xdr:colOff>
      <xdr:row>31</xdr:row>
      <xdr:rowOff>66675</xdr:rowOff>
    </xdr:from>
    <xdr:to>
      <xdr:col>13</xdr:col>
      <xdr:colOff>18525</xdr:colOff>
      <xdr:row>35</xdr:row>
      <xdr:rowOff>19050</xdr:rowOff>
    </xdr:to>
    <xdr:sp macro="" textlink="">
      <xdr:nvSpPr>
        <xdr:cNvPr id="5" name="Pfeil nach unten 4"/>
        <xdr:cNvSpPr/>
      </xdr:nvSpPr>
      <xdr:spPr>
        <a:xfrm>
          <a:off x="5686425" y="6505575"/>
          <a:ext cx="1152000" cy="723900"/>
        </a:xfrm>
        <a:prstGeom prst="downArrow">
          <a:avLst/>
        </a:prstGeom>
        <a:gradFill>
          <a:gsLst>
            <a:gs pos="0">
              <a:schemeClr val="accent6">
                <a:lumMod val="75000"/>
              </a:schemeClr>
            </a:gs>
            <a:gs pos="100000">
              <a:schemeClr val="bg1"/>
            </a:gs>
          </a:gsLst>
          <a:lin ang="5400000" scaled="0"/>
        </a:gra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de-DE" sz="1600" b="1">
              <a:solidFill>
                <a:sysClr val="windowText" lastClr="000000"/>
              </a:solidFill>
              <a:latin typeface="Lucida Console" pitchFamily="49" charset="0"/>
              <a:ea typeface="+mn-ea"/>
              <a:cs typeface="+mn-cs"/>
            </a:rPr>
            <a:t>TG</a:t>
          </a:r>
        </a:p>
      </xdr:txBody>
    </xdr:sp>
    <xdr:clientData/>
  </xdr:twoCellAnchor>
  <xdr:twoCellAnchor>
    <xdr:from>
      <xdr:col>16</xdr:col>
      <xdr:colOff>85725</xdr:colOff>
      <xdr:row>39</xdr:row>
      <xdr:rowOff>114300</xdr:rowOff>
    </xdr:from>
    <xdr:to>
      <xdr:col>17</xdr:col>
      <xdr:colOff>571500</xdr:colOff>
      <xdr:row>42</xdr:row>
      <xdr:rowOff>361950</xdr:rowOff>
    </xdr:to>
    <xdr:sp macro="" textlink="">
      <xdr:nvSpPr>
        <xdr:cNvPr id="7" name="Pfeil nach oben 6"/>
        <xdr:cNvSpPr/>
      </xdr:nvSpPr>
      <xdr:spPr>
        <a:xfrm>
          <a:off x="8020050" y="8048625"/>
          <a:ext cx="1152525" cy="904875"/>
        </a:xfrm>
        <a:prstGeom prst="upArrow">
          <a:avLst/>
        </a:prstGeom>
        <a:gradFill>
          <a:gsLst>
            <a:gs pos="0">
              <a:schemeClr val="accent6">
                <a:lumMod val="75000"/>
              </a:schemeClr>
            </a:gs>
            <a:gs pos="100000">
              <a:schemeClr val="bg1"/>
            </a:gs>
          </a:gsLst>
          <a:lin ang="5400000" scaled="0"/>
        </a:gra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600" b="1">
              <a:solidFill>
                <a:sysClr val="windowText" lastClr="000000"/>
              </a:solidFill>
              <a:latin typeface="Lucida Console" pitchFamily="49" charset="0"/>
            </a:rPr>
            <a:t>PG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72"/>
  <sheetViews>
    <sheetView showGridLines="0" tabSelected="1" zoomScaleNormal="100" workbookViewId="0">
      <selection activeCell="D27" sqref="D27"/>
    </sheetView>
  </sheetViews>
  <sheetFormatPr baseColWidth="10" defaultRowHeight="12.75" x14ac:dyDescent="0.2"/>
  <cols>
    <col min="1" max="1" width="4.140625" style="4" customWidth="1"/>
    <col min="2" max="2" width="16.5703125" style="5" customWidth="1"/>
    <col min="3" max="3" width="15" style="6" customWidth="1"/>
    <col min="4" max="7" width="6.28515625" style="6" customWidth="1"/>
    <col min="8" max="8" width="6.5703125" style="6" customWidth="1"/>
    <col min="9" max="9" width="8" style="6" customWidth="1"/>
    <col min="10" max="11" width="8.7109375" style="6" customWidth="1"/>
    <col min="12" max="12" width="1.85546875" style="6" customWidth="1"/>
    <col min="13" max="13" width="7.5703125" style="6" customWidth="1"/>
    <col min="14" max="14" width="6.42578125" style="6" customWidth="1"/>
    <col min="15" max="15" width="8.28515625" style="6" customWidth="1"/>
    <col min="16" max="16" width="2" style="6" customWidth="1"/>
    <col min="17" max="17" width="10" style="6" customWidth="1"/>
    <col min="18" max="18" width="9.7109375" style="6" customWidth="1"/>
    <col min="19" max="19" width="3.140625" style="7" customWidth="1"/>
    <col min="20" max="20" width="22.140625" style="6" customWidth="1"/>
    <col min="21" max="16384" width="11.42578125" style="6"/>
  </cols>
  <sheetData>
    <row r="1" spans="1:20" ht="9.75" customHeight="1" x14ac:dyDescent="0.2"/>
    <row r="2" spans="1:20" ht="26.25" x14ac:dyDescent="0.2">
      <c r="B2" s="8" t="s">
        <v>37</v>
      </c>
      <c r="C2" s="9" t="s">
        <v>26</v>
      </c>
      <c r="K2" s="10"/>
      <c r="L2" s="10"/>
      <c r="M2" s="10"/>
      <c r="N2" s="10"/>
      <c r="O2" s="10"/>
      <c r="T2" s="11" t="s">
        <v>3</v>
      </c>
    </row>
    <row r="3" spans="1:20" ht="9.75" customHeight="1" x14ac:dyDescent="0.2"/>
    <row r="4" spans="1:20" s="17" customFormat="1" ht="33.75" customHeight="1" x14ac:dyDescent="0.2">
      <c r="A4" s="4"/>
      <c r="B4" s="12" t="s">
        <v>91</v>
      </c>
      <c r="C4" s="13"/>
      <c r="D4" s="56" t="s">
        <v>27</v>
      </c>
      <c r="E4" s="56"/>
      <c r="F4" s="56" t="s">
        <v>28</v>
      </c>
      <c r="G4" s="56"/>
      <c r="H4" s="56" t="s">
        <v>29</v>
      </c>
      <c r="I4" s="56"/>
      <c r="J4" s="14"/>
      <c r="K4" s="14"/>
      <c r="L4" s="14"/>
      <c r="M4" s="15" t="s">
        <v>14</v>
      </c>
      <c r="N4" s="14"/>
      <c r="O4" s="16"/>
      <c r="S4" s="18"/>
    </row>
    <row r="5" spans="1:20" s="17" customFormat="1" ht="20.25" customHeight="1" thickBot="1" x14ac:dyDescent="0.25">
      <c r="A5" s="4"/>
      <c r="B5" s="19" t="str">
        <f>IF((D5+F5+H5)=100%,"","Prozentzahlen ergeben nicht 100%")</f>
        <v/>
      </c>
      <c r="C5" s="20"/>
      <c r="D5" s="57">
        <v>0.33329999999999999</v>
      </c>
      <c r="E5" s="58"/>
      <c r="F5" s="57">
        <v>0.33329999999999999</v>
      </c>
      <c r="G5" s="58"/>
      <c r="H5" s="57">
        <v>0.33339999999999997</v>
      </c>
      <c r="I5" s="58"/>
      <c r="J5" s="21"/>
      <c r="K5" s="21"/>
      <c r="L5" s="22"/>
      <c r="M5" s="23"/>
      <c r="N5" s="22"/>
      <c r="O5" s="22"/>
      <c r="Q5" s="24"/>
      <c r="S5" s="18"/>
      <c r="T5" s="25"/>
    </row>
    <row r="6" spans="1:20" s="17" customFormat="1" ht="27.75" customHeight="1" thickBot="1" x14ac:dyDescent="0.3">
      <c r="A6" s="4"/>
      <c r="B6" s="26"/>
      <c r="D6" s="59" t="s">
        <v>18</v>
      </c>
      <c r="E6" s="60" t="s">
        <v>4</v>
      </c>
      <c r="F6" s="59" t="s">
        <v>18</v>
      </c>
      <c r="G6" s="60" t="s">
        <v>4</v>
      </c>
      <c r="H6" s="59" t="s">
        <v>18</v>
      </c>
      <c r="I6" s="60" t="s">
        <v>4</v>
      </c>
      <c r="J6" s="63" t="s">
        <v>15</v>
      </c>
      <c r="K6" s="63" t="s">
        <v>5</v>
      </c>
      <c r="M6" s="66" t="s">
        <v>6</v>
      </c>
      <c r="N6" s="66" t="s">
        <v>7</v>
      </c>
      <c r="O6" s="66" t="s">
        <v>8</v>
      </c>
      <c r="P6" s="27"/>
      <c r="Q6" s="69" t="s">
        <v>19</v>
      </c>
      <c r="R6" s="69" t="s">
        <v>20</v>
      </c>
      <c r="S6" s="29"/>
      <c r="T6" s="30" t="s">
        <v>9</v>
      </c>
    </row>
    <row r="7" spans="1:20" ht="15" x14ac:dyDescent="0.25">
      <c r="A7" s="1">
        <v>1</v>
      </c>
      <c r="B7" s="2" t="s">
        <v>35</v>
      </c>
      <c r="C7" s="3" t="s">
        <v>88</v>
      </c>
      <c r="D7" s="61">
        <v>81.5</v>
      </c>
      <c r="E7" s="62">
        <v>0</v>
      </c>
      <c r="F7" s="62">
        <v>100</v>
      </c>
      <c r="G7" s="62">
        <v>0</v>
      </c>
      <c r="H7" s="62">
        <v>94</v>
      </c>
      <c r="I7" s="62">
        <v>6</v>
      </c>
      <c r="J7" s="64">
        <f>IF((COUNT(D7,F7,H7)&lt;3),"",D7*$D$5+F7*$F$5+H7*$H$5)</f>
        <v>91.833550000000002</v>
      </c>
      <c r="K7" s="65">
        <f>IF(O7="N.B.","N.B. &gt;&gt;",IF(COUNT(J7)&lt;1,"",IF(J7&gt;87.5,1,IF(J7&gt;75,2,IF(J7&gt;62.5,3,IF(J7&gt;50,4,5))))))</f>
        <v>1</v>
      </c>
      <c r="L7" s="5"/>
      <c r="M7" s="67">
        <f>SUM(E7,G7,I7)</f>
        <v>6</v>
      </c>
      <c r="N7" s="60">
        <v>112</v>
      </c>
      <c r="O7" s="68" t="str">
        <f>IF(M7&gt;N7,"N.B.","")</f>
        <v/>
      </c>
      <c r="Q7" s="70">
        <v>1</v>
      </c>
      <c r="R7" s="70">
        <v>100</v>
      </c>
      <c r="S7" s="29"/>
      <c r="T7" s="32" t="s">
        <v>1</v>
      </c>
    </row>
    <row r="8" spans="1:20" ht="15" x14ac:dyDescent="0.25">
      <c r="A8" s="1">
        <v>2</v>
      </c>
      <c r="B8" s="2" t="s">
        <v>38</v>
      </c>
      <c r="C8" s="3" t="s">
        <v>89</v>
      </c>
      <c r="D8" s="61">
        <v>81.5</v>
      </c>
      <c r="E8" s="62">
        <v>10</v>
      </c>
      <c r="F8" s="62">
        <v>81.5</v>
      </c>
      <c r="G8" s="62"/>
      <c r="H8" s="62">
        <v>87.5</v>
      </c>
      <c r="I8" s="62">
        <v>5</v>
      </c>
      <c r="J8" s="64">
        <f t="shared" ref="J8:J33" si="0">IF((COUNT(D8,F8,H8)&lt;3),"",D8*$D$5+F8*$F$5+H8*$H$5)</f>
        <v>83.500399999999999</v>
      </c>
      <c r="K8" s="65">
        <f t="shared" ref="K8:K33" si="1">IF(O8="N.B.","N.B. &gt;&gt;",IF(COUNT(J8)&lt;1,"",IF(J8&gt;87.5,1,IF(J8&gt;75,2,IF(J8&gt;62.5,3,IF(J8&gt;50,4,5))))))</f>
        <v>2</v>
      </c>
      <c r="M8" s="67">
        <f t="shared" ref="M8:M30" si="2">SUM(E8,G8,I8)</f>
        <v>15</v>
      </c>
      <c r="N8" s="60">
        <v>112</v>
      </c>
      <c r="O8" s="68" t="str">
        <f t="shared" ref="O8:O33" si="3">IF(M8&gt;N8,"N.B.","")</f>
        <v/>
      </c>
      <c r="Q8" s="70">
        <v>1.2</v>
      </c>
      <c r="R8" s="70">
        <v>94</v>
      </c>
      <c r="S8" s="34"/>
      <c r="T8" s="35" t="s">
        <v>86</v>
      </c>
    </row>
    <row r="9" spans="1:20" ht="15" x14ac:dyDescent="0.25">
      <c r="A9" s="1">
        <v>3</v>
      </c>
      <c r="B9" s="2" t="s">
        <v>39</v>
      </c>
      <c r="C9" s="3" t="s">
        <v>90</v>
      </c>
      <c r="D9" s="61">
        <v>75</v>
      </c>
      <c r="E9" s="62">
        <v>0</v>
      </c>
      <c r="F9" s="62">
        <v>89</v>
      </c>
      <c r="G9" s="62">
        <v>8</v>
      </c>
      <c r="H9" s="62">
        <v>87.5</v>
      </c>
      <c r="I9" s="62">
        <v>5</v>
      </c>
      <c r="J9" s="64">
        <f t="shared" si="0"/>
        <v>83.833699999999993</v>
      </c>
      <c r="K9" s="65">
        <f t="shared" si="1"/>
        <v>2</v>
      </c>
      <c r="M9" s="67">
        <f t="shared" si="2"/>
        <v>13</v>
      </c>
      <c r="N9" s="60">
        <v>112</v>
      </c>
      <c r="O9" s="68" t="str">
        <f t="shared" si="3"/>
        <v/>
      </c>
      <c r="Q9" s="70">
        <v>1.5</v>
      </c>
      <c r="R9" s="71">
        <v>87.5</v>
      </c>
      <c r="S9" s="34"/>
      <c r="T9" s="37" t="s">
        <v>87</v>
      </c>
    </row>
    <row r="10" spans="1:20" ht="15" x14ac:dyDescent="0.25">
      <c r="A10" s="1">
        <v>4</v>
      </c>
      <c r="B10" s="2" t="s">
        <v>40</v>
      </c>
      <c r="C10" s="3" t="s">
        <v>64</v>
      </c>
      <c r="D10" s="61">
        <v>78.5</v>
      </c>
      <c r="E10" s="62">
        <v>29</v>
      </c>
      <c r="F10" s="62">
        <v>81.5</v>
      </c>
      <c r="G10" s="62">
        <v>11</v>
      </c>
      <c r="H10" s="62">
        <v>84.5</v>
      </c>
      <c r="I10" s="62">
        <v>0</v>
      </c>
      <c r="J10" s="64">
        <f t="shared" si="0"/>
        <v>81.500299999999996</v>
      </c>
      <c r="K10" s="65">
        <f t="shared" si="1"/>
        <v>2</v>
      </c>
      <c r="M10" s="67">
        <f t="shared" si="2"/>
        <v>40</v>
      </c>
      <c r="N10" s="60">
        <v>112</v>
      </c>
      <c r="O10" s="68" t="str">
        <f t="shared" si="3"/>
        <v/>
      </c>
      <c r="Q10" s="70">
        <v>1.8</v>
      </c>
      <c r="R10" s="71">
        <v>84.5</v>
      </c>
      <c r="S10" s="34"/>
      <c r="T10" s="39"/>
    </row>
    <row r="11" spans="1:20" ht="15" x14ac:dyDescent="0.25">
      <c r="A11" s="1">
        <v>5</v>
      </c>
      <c r="B11" s="2" t="s">
        <v>41</v>
      </c>
      <c r="C11" s="3" t="s">
        <v>65</v>
      </c>
      <c r="D11" s="61">
        <v>40</v>
      </c>
      <c r="E11" s="62">
        <v>19</v>
      </c>
      <c r="F11" s="62">
        <v>74</v>
      </c>
      <c r="G11" s="62">
        <v>0</v>
      </c>
      <c r="H11" s="62">
        <v>75</v>
      </c>
      <c r="I11" s="62">
        <v>15</v>
      </c>
      <c r="J11" s="64">
        <f t="shared" si="0"/>
        <v>63.001199999999997</v>
      </c>
      <c r="K11" s="65">
        <f t="shared" si="1"/>
        <v>3</v>
      </c>
      <c r="M11" s="67">
        <f t="shared" si="2"/>
        <v>34</v>
      </c>
      <c r="N11" s="60">
        <v>112</v>
      </c>
      <c r="O11" s="68" t="str">
        <f t="shared" si="3"/>
        <v/>
      </c>
      <c r="Q11" s="70">
        <v>2</v>
      </c>
      <c r="R11" s="71">
        <v>81.5</v>
      </c>
      <c r="S11" s="34"/>
      <c r="T11" s="40" t="s">
        <v>0</v>
      </c>
    </row>
    <row r="12" spans="1:20" ht="15" x14ac:dyDescent="0.25">
      <c r="A12" s="1">
        <v>6</v>
      </c>
      <c r="B12" s="2" t="s">
        <v>42</v>
      </c>
      <c r="C12" s="3" t="s">
        <v>66</v>
      </c>
      <c r="D12" s="61">
        <v>10</v>
      </c>
      <c r="E12" s="62">
        <v>58</v>
      </c>
      <c r="F12" s="62" t="s">
        <v>34</v>
      </c>
      <c r="G12" s="62" t="s">
        <v>34</v>
      </c>
      <c r="H12" s="62">
        <v>59.4</v>
      </c>
      <c r="I12" s="62">
        <v>40</v>
      </c>
      <c r="J12" s="64" t="str">
        <f t="shared" si="0"/>
        <v/>
      </c>
      <c r="K12" s="65" t="str">
        <f t="shared" si="1"/>
        <v/>
      </c>
      <c r="M12" s="67">
        <f t="shared" si="2"/>
        <v>98</v>
      </c>
      <c r="N12" s="60">
        <v>112</v>
      </c>
      <c r="O12" s="68" t="str">
        <f t="shared" si="3"/>
        <v/>
      </c>
      <c r="Q12" s="70">
        <v>2.2000000000000002</v>
      </c>
      <c r="R12" s="71">
        <v>78.5</v>
      </c>
      <c r="S12" s="34"/>
      <c r="T12" s="32" t="s">
        <v>16</v>
      </c>
    </row>
    <row r="13" spans="1:20" ht="15" x14ac:dyDescent="0.25">
      <c r="A13" s="1">
        <v>7</v>
      </c>
      <c r="B13" s="2" t="s">
        <v>43</v>
      </c>
      <c r="C13" s="3" t="s">
        <v>67</v>
      </c>
      <c r="D13" s="61">
        <v>75</v>
      </c>
      <c r="E13" s="62">
        <v>5</v>
      </c>
      <c r="F13" s="62">
        <v>89</v>
      </c>
      <c r="G13" s="62">
        <v>9</v>
      </c>
      <c r="H13" s="62">
        <v>84.5</v>
      </c>
      <c r="I13" s="62">
        <v>1</v>
      </c>
      <c r="J13" s="64">
        <f t="shared" si="0"/>
        <v>82.833499999999987</v>
      </c>
      <c r="K13" s="65">
        <f t="shared" si="1"/>
        <v>2</v>
      </c>
      <c r="M13" s="67">
        <f t="shared" si="2"/>
        <v>15</v>
      </c>
      <c r="N13" s="60">
        <v>112</v>
      </c>
      <c r="O13" s="68" t="str">
        <f t="shared" si="3"/>
        <v/>
      </c>
      <c r="Q13" s="70">
        <v>2.5</v>
      </c>
      <c r="R13" s="71">
        <v>75</v>
      </c>
      <c r="S13" s="34"/>
      <c r="T13" s="32" t="s">
        <v>17</v>
      </c>
    </row>
    <row r="14" spans="1:20" ht="15" x14ac:dyDescent="0.25">
      <c r="A14" s="1">
        <v>8</v>
      </c>
      <c r="B14" s="2" t="s">
        <v>44</v>
      </c>
      <c r="C14" s="3" t="s">
        <v>68</v>
      </c>
      <c r="D14" s="61">
        <v>75</v>
      </c>
      <c r="E14" s="62">
        <v>14</v>
      </c>
      <c r="F14" s="62">
        <v>81.5</v>
      </c>
      <c r="G14" s="62">
        <v>19</v>
      </c>
      <c r="H14" s="62">
        <v>81.5</v>
      </c>
      <c r="I14" s="62">
        <v>7</v>
      </c>
      <c r="J14" s="64">
        <f t="shared" si="0"/>
        <v>79.333550000000002</v>
      </c>
      <c r="K14" s="65">
        <f t="shared" si="1"/>
        <v>2</v>
      </c>
      <c r="M14" s="67">
        <f t="shared" si="2"/>
        <v>40</v>
      </c>
      <c r="N14" s="60">
        <v>112</v>
      </c>
      <c r="O14" s="68" t="str">
        <f t="shared" si="3"/>
        <v/>
      </c>
      <c r="Q14" s="70">
        <v>2.8</v>
      </c>
      <c r="R14" s="71">
        <v>72.3</v>
      </c>
      <c r="S14" s="34"/>
      <c r="T14" s="32" t="s">
        <v>30</v>
      </c>
    </row>
    <row r="15" spans="1:20" ht="15" x14ac:dyDescent="0.25">
      <c r="A15" s="1">
        <v>9</v>
      </c>
      <c r="B15" s="2" t="s">
        <v>45</v>
      </c>
      <c r="C15" s="3" t="s">
        <v>69</v>
      </c>
      <c r="D15" s="61">
        <v>33</v>
      </c>
      <c r="E15" s="62">
        <v>11</v>
      </c>
      <c r="F15" s="62">
        <v>81.5</v>
      </c>
      <c r="G15" s="62">
        <v>0</v>
      </c>
      <c r="H15" s="62">
        <v>72.3</v>
      </c>
      <c r="I15" s="62">
        <v>10</v>
      </c>
      <c r="J15" s="64">
        <f t="shared" si="0"/>
        <v>62.267669999999995</v>
      </c>
      <c r="K15" s="65">
        <f t="shared" si="1"/>
        <v>4</v>
      </c>
      <c r="M15" s="67">
        <f t="shared" si="2"/>
        <v>21</v>
      </c>
      <c r="N15" s="60">
        <v>112</v>
      </c>
      <c r="O15" s="68" t="str">
        <f t="shared" si="3"/>
        <v/>
      </c>
      <c r="Q15" s="70">
        <v>3</v>
      </c>
      <c r="R15" s="71">
        <v>69</v>
      </c>
      <c r="S15" s="34"/>
      <c r="T15" s="32" t="s">
        <v>2</v>
      </c>
    </row>
    <row r="16" spans="1:20" ht="15" x14ac:dyDescent="0.25">
      <c r="A16" s="1">
        <v>10</v>
      </c>
      <c r="B16" s="2" t="s">
        <v>46</v>
      </c>
      <c r="C16" s="3" t="s">
        <v>70</v>
      </c>
      <c r="D16" s="61">
        <v>53.2</v>
      </c>
      <c r="E16" s="62">
        <v>35</v>
      </c>
      <c r="F16" s="62">
        <v>86</v>
      </c>
      <c r="G16" s="62">
        <v>19</v>
      </c>
      <c r="H16" s="62">
        <v>84.5</v>
      </c>
      <c r="I16" s="62">
        <v>5</v>
      </c>
      <c r="J16" s="64">
        <f t="shared" si="0"/>
        <v>74.567659999999989</v>
      </c>
      <c r="K16" s="65">
        <f t="shared" si="1"/>
        <v>3</v>
      </c>
      <c r="M16" s="67">
        <f t="shared" si="2"/>
        <v>59</v>
      </c>
      <c r="N16" s="60">
        <v>112</v>
      </c>
      <c r="O16" s="68" t="str">
        <f t="shared" si="3"/>
        <v/>
      </c>
      <c r="Q16" s="70">
        <v>3.2</v>
      </c>
      <c r="R16" s="71">
        <v>65.8</v>
      </c>
      <c r="S16" s="34"/>
      <c r="T16" s="39"/>
    </row>
    <row r="17" spans="1:20" ht="15" x14ac:dyDescent="0.25">
      <c r="A17" s="1">
        <v>11</v>
      </c>
      <c r="B17" s="2" t="s">
        <v>47</v>
      </c>
      <c r="C17" s="3" t="s">
        <v>71</v>
      </c>
      <c r="D17" s="61">
        <v>81.5</v>
      </c>
      <c r="E17" s="62">
        <v>27</v>
      </c>
      <c r="F17" s="62">
        <v>85</v>
      </c>
      <c r="G17" s="62">
        <v>12</v>
      </c>
      <c r="H17" s="62">
        <v>78.5</v>
      </c>
      <c r="I17" s="62">
        <v>15</v>
      </c>
      <c r="J17" s="64">
        <f t="shared" si="0"/>
        <v>81.666349999999994</v>
      </c>
      <c r="K17" s="65">
        <f t="shared" si="1"/>
        <v>2</v>
      </c>
      <c r="M17" s="67">
        <f t="shared" si="2"/>
        <v>54</v>
      </c>
      <c r="N17" s="60">
        <v>112</v>
      </c>
      <c r="O17" s="68" t="str">
        <f t="shared" si="3"/>
        <v/>
      </c>
      <c r="Q17" s="70">
        <v>3.5</v>
      </c>
      <c r="R17" s="71">
        <v>62.5</v>
      </c>
      <c r="S17" s="34"/>
      <c r="T17" s="41" t="s">
        <v>10</v>
      </c>
    </row>
    <row r="18" spans="1:20" ht="15.75" thickBot="1" x14ac:dyDescent="0.3">
      <c r="A18" s="1">
        <v>12</v>
      </c>
      <c r="B18" s="2" t="s">
        <v>48</v>
      </c>
      <c r="C18" s="3" t="s">
        <v>72</v>
      </c>
      <c r="D18" s="61">
        <v>87.5</v>
      </c>
      <c r="E18" s="62">
        <v>28</v>
      </c>
      <c r="F18" s="62">
        <v>86</v>
      </c>
      <c r="G18" s="62">
        <v>20</v>
      </c>
      <c r="H18" s="62">
        <v>75</v>
      </c>
      <c r="I18" s="62">
        <v>20</v>
      </c>
      <c r="J18" s="64">
        <f t="shared" si="0"/>
        <v>82.832549999999998</v>
      </c>
      <c r="K18" s="65">
        <f t="shared" si="1"/>
        <v>2</v>
      </c>
      <c r="M18" s="67">
        <f t="shared" si="2"/>
        <v>68</v>
      </c>
      <c r="N18" s="60">
        <v>112</v>
      </c>
      <c r="O18" s="68" t="str">
        <f t="shared" si="3"/>
        <v/>
      </c>
      <c r="Q18" s="70">
        <v>3.8</v>
      </c>
      <c r="R18" s="71">
        <v>59.4</v>
      </c>
      <c r="S18" s="34"/>
      <c r="T18" s="42" t="s">
        <v>11</v>
      </c>
    </row>
    <row r="19" spans="1:20" ht="15.75" thickBot="1" x14ac:dyDescent="0.3">
      <c r="A19" s="1">
        <v>13</v>
      </c>
      <c r="B19" s="2" t="s">
        <v>49</v>
      </c>
      <c r="C19" s="3" t="s">
        <v>73</v>
      </c>
      <c r="D19" s="61">
        <v>81.5</v>
      </c>
      <c r="E19" s="62">
        <v>24</v>
      </c>
      <c r="F19" s="62">
        <v>74</v>
      </c>
      <c r="G19" s="62">
        <v>0</v>
      </c>
      <c r="H19" s="62">
        <v>72.3</v>
      </c>
      <c r="I19" s="62">
        <v>15</v>
      </c>
      <c r="J19" s="64">
        <f t="shared" si="0"/>
        <v>75.932969999999983</v>
      </c>
      <c r="K19" s="65">
        <f t="shared" si="1"/>
        <v>2</v>
      </c>
      <c r="M19" s="67">
        <f t="shared" si="2"/>
        <v>39</v>
      </c>
      <c r="N19" s="60">
        <v>112</v>
      </c>
      <c r="O19" s="68" t="str">
        <f t="shared" si="3"/>
        <v/>
      </c>
      <c r="Q19" s="70">
        <v>4</v>
      </c>
      <c r="R19" s="71">
        <v>56.3</v>
      </c>
      <c r="S19" s="34"/>
    </row>
    <row r="20" spans="1:20" ht="15.75" thickTop="1" x14ac:dyDescent="0.25">
      <c r="A20" s="1">
        <v>14</v>
      </c>
      <c r="B20" s="2" t="s">
        <v>50</v>
      </c>
      <c r="C20" s="3" t="s">
        <v>74</v>
      </c>
      <c r="D20" s="61">
        <v>78.5</v>
      </c>
      <c r="E20" s="62">
        <v>11</v>
      </c>
      <c r="F20" s="62">
        <v>78.5</v>
      </c>
      <c r="G20" s="62">
        <v>5</v>
      </c>
      <c r="H20" s="62">
        <v>84.5</v>
      </c>
      <c r="I20" s="62">
        <v>5</v>
      </c>
      <c r="J20" s="64">
        <f t="shared" si="0"/>
        <v>80.500399999999999</v>
      </c>
      <c r="K20" s="65">
        <f t="shared" si="1"/>
        <v>2</v>
      </c>
      <c r="M20" s="67">
        <f t="shared" si="2"/>
        <v>21</v>
      </c>
      <c r="N20" s="60">
        <v>112</v>
      </c>
      <c r="O20" s="68" t="str">
        <f t="shared" si="3"/>
        <v/>
      </c>
      <c r="Q20" s="70">
        <v>4.2</v>
      </c>
      <c r="R20" s="71">
        <v>53.2</v>
      </c>
      <c r="S20" s="34"/>
      <c r="T20" s="43" t="s">
        <v>12</v>
      </c>
    </row>
    <row r="21" spans="1:20" ht="15.75" thickBot="1" x14ac:dyDescent="0.3">
      <c r="A21" s="1">
        <v>15</v>
      </c>
      <c r="B21" s="2" t="s">
        <v>51</v>
      </c>
      <c r="C21" s="3" t="s">
        <v>75</v>
      </c>
      <c r="D21" s="61">
        <v>90</v>
      </c>
      <c r="E21" s="62">
        <v>8</v>
      </c>
      <c r="F21" s="62">
        <v>87.5</v>
      </c>
      <c r="G21" s="62">
        <v>13</v>
      </c>
      <c r="H21" s="62">
        <v>100</v>
      </c>
      <c r="I21" s="62">
        <v>0</v>
      </c>
      <c r="J21" s="64">
        <f t="shared" si="0"/>
        <v>92.500749999999996</v>
      </c>
      <c r="K21" s="65">
        <f t="shared" si="1"/>
        <v>1</v>
      </c>
      <c r="M21" s="67">
        <f t="shared" si="2"/>
        <v>21</v>
      </c>
      <c r="N21" s="60">
        <v>112</v>
      </c>
      <c r="O21" s="68" t="str">
        <f t="shared" si="3"/>
        <v/>
      </c>
      <c r="Q21" s="70">
        <v>4.5</v>
      </c>
      <c r="R21" s="70">
        <v>50</v>
      </c>
      <c r="S21" s="34"/>
      <c r="T21" s="44" t="s">
        <v>13</v>
      </c>
    </row>
    <row r="22" spans="1:20" ht="15.75" thickTop="1" x14ac:dyDescent="0.25">
      <c r="A22" s="1">
        <v>16</v>
      </c>
      <c r="B22" s="2" t="s">
        <v>52</v>
      </c>
      <c r="C22" s="3" t="s">
        <v>76</v>
      </c>
      <c r="D22" s="61">
        <v>84.5</v>
      </c>
      <c r="E22" s="62">
        <v>0</v>
      </c>
      <c r="F22" s="62">
        <v>94</v>
      </c>
      <c r="G22" s="62">
        <v>1</v>
      </c>
      <c r="H22" s="62">
        <v>84.5</v>
      </c>
      <c r="I22" s="62">
        <v>5</v>
      </c>
      <c r="J22" s="64">
        <f t="shared" si="0"/>
        <v>87.666349999999994</v>
      </c>
      <c r="K22" s="65">
        <f t="shared" si="1"/>
        <v>1</v>
      </c>
      <c r="M22" s="67">
        <f t="shared" si="2"/>
        <v>6</v>
      </c>
      <c r="N22" s="60">
        <v>112</v>
      </c>
      <c r="O22" s="68" t="str">
        <f t="shared" si="3"/>
        <v/>
      </c>
      <c r="Q22" s="70"/>
      <c r="R22" s="70">
        <v>45</v>
      </c>
      <c r="S22" s="34"/>
    </row>
    <row r="23" spans="1:20" ht="15" x14ac:dyDescent="0.25">
      <c r="A23" s="1">
        <v>17</v>
      </c>
      <c r="B23" s="2" t="s">
        <v>53</v>
      </c>
      <c r="C23" s="3" t="s">
        <v>77</v>
      </c>
      <c r="D23" s="61">
        <v>100</v>
      </c>
      <c r="E23" s="62">
        <v>13</v>
      </c>
      <c r="F23" s="62">
        <v>78.5</v>
      </c>
      <c r="G23" s="62">
        <v>24</v>
      </c>
      <c r="H23" s="62">
        <v>100</v>
      </c>
      <c r="I23" s="62">
        <v>10</v>
      </c>
      <c r="J23" s="64">
        <f t="shared" si="0"/>
        <v>92.834049999999991</v>
      </c>
      <c r="K23" s="65">
        <f t="shared" si="1"/>
        <v>1</v>
      </c>
      <c r="M23" s="67">
        <f t="shared" si="2"/>
        <v>47</v>
      </c>
      <c r="N23" s="60">
        <v>112</v>
      </c>
      <c r="O23" s="68" t="str">
        <f t="shared" si="3"/>
        <v/>
      </c>
      <c r="Q23" s="70"/>
      <c r="R23" s="70">
        <v>40</v>
      </c>
      <c r="S23" s="34"/>
    </row>
    <row r="24" spans="1:20" ht="15" x14ac:dyDescent="0.25">
      <c r="A24" s="1">
        <v>18</v>
      </c>
      <c r="B24" s="2" t="s">
        <v>54</v>
      </c>
      <c r="C24" s="3" t="s">
        <v>78</v>
      </c>
      <c r="D24" s="61">
        <v>40</v>
      </c>
      <c r="E24" s="62">
        <v>50</v>
      </c>
      <c r="F24" s="62">
        <v>56.3</v>
      </c>
      <c r="G24" s="62">
        <v>32</v>
      </c>
      <c r="H24" s="62">
        <v>56</v>
      </c>
      <c r="I24" s="62">
        <v>34</v>
      </c>
      <c r="J24" s="64">
        <f t="shared" si="0"/>
        <v>50.767189999999999</v>
      </c>
      <c r="K24" s="65" t="str">
        <f t="shared" si="1"/>
        <v>N.B. &gt;&gt;</v>
      </c>
      <c r="M24" s="67">
        <f t="shared" si="2"/>
        <v>116</v>
      </c>
      <c r="N24" s="60">
        <v>112</v>
      </c>
      <c r="O24" s="68" t="str">
        <f t="shared" si="3"/>
        <v>N.B.</v>
      </c>
      <c r="Q24" s="70"/>
      <c r="R24" s="70">
        <v>35</v>
      </c>
      <c r="S24" s="34"/>
    </row>
    <row r="25" spans="1:20" ht="15" x14ac:dyDescent="0.25">
      <c r="A25" s="1">
        <v>19</v>
      </c>
      <c r="B25" s="2" t="s">
        <v>55</v>
      </c>
      <c r="C25" s="3" t="s">
        <v>79</v>
      </c>
      <c r="D25" s="61">
        <v>84.5</v>
      </c>
      <c r="E25" s="62">
        <v>5</v>
      </c>
      <c r="F25" s="62">
        <v>95</v>
      </c>
      <c r="G25" s="62">
        <v>4</v>
      </c>
      <c r="H25" s="62">
        <v>100</v>
      </c>
      <c r="I25" s="62">
        <v>5</v>
      </c>
      <c r="J25" s="64">
        <f t="shared" si="0"/>
        <v>93.167349999999999</v>
      </c>
      <c r="K25" s="65">
        <f t="shared" si="1"/>
        <v>1</v>
      </c>
      <c r="M25" s="67">
        <f t="shared" si="2"/>
        <v>14</v>
      </c>
      <c r="N25" s="60">
        <v>112</v>
      </c>
      <c r="O25" s="68" t="str">
        <f t="shared" si="3"/>
        <v/>
      </c>
      <c r="Q25" s="70"/>
      <c r="R25" s="70">
        <v>30</v>
      </c>
      <c r="S25" s="34"/>
    </row>
    <row r="26" spans="1:20" ht="15" x14ac:dyDescent="0.25">
      <c r="A26" s="1">
        <v>20</v>
      </c>
      <c r="B26" s="2" t="s">
        <v>56</v>
      </c>
      <c r="C26" s="3" t="s">
        <v>80</v>
      </c>
      <c r="D26" s="61">
        <v>28</v>
      </c>
      <c r="E26" s="62">
        <v>32</v>
      </c>
      <c r="F26" s="62">
        <v>64</v>
      </c>
      <c r="G26" s="62">
        <v>6</v>
      </c>
      <c r="H26" s="62">
        <v>59.4</v>
      </c>
      <c r="I26" s="62">
        <v>40</v>
      </c>
      <c r="J26" s="64">
        <f t="shared" si="0"/>
        <v>50.467559999999992</v>
      </c>
      <c r="K26" s="65">
        <f t="shared" si="1"/>
        <v>4</v>
      </c>
      <c r="M26" s="67">
        <f t="shared" si="2"/>
        <v>78</v>
      </c>
      <c r="N26" s="60">
        <v>112</v>
      </c>
      <c r="O26" s="68" t="str">
        <f t="shared" si="3"/>
        <v/>
      </c>
      <c r="Q26" s="70">
        <v>5</v>
      </c>
      <c r="R26" s="70">
        <v>25</v>
      </c>
      <c r="S26" s="34"/>
    </row>
    <row r="27" spans="1:20" ht="15" x14ac:dyDescent="0.25">
      <c r="A27" s="1">
        <v>21</v>
      </c>
      <c r="B27" s="2" t="s">
        <v>57</v>
      </c>
      <c r="C27" s="3" t="s">
        <v>81</v>
      </c>
      <c r="D27" s="61">
        <v>53.2</v>
      </c>
      <c r="E27" s="62">
        <v>5</v>
      </c>
      <c r="F27" s="62">
        <v>81.5</v>
      </c>
      <c r="G27" s="62">
        <v>0</v>
      </c>
      <c r="H27" s="62">
        <v>75</v>
      </c>
      <c r="I27" s="62">
        <v>0</v>
      </c>
      <c r="J27" s="64">
        <f t="shared" si="0"/>
        <v>69.900509999999997</v>
      </c>
      <c r="K27" s="65">
        <f t="shared" si="1"/>
        <v>3</v>
      </c>
      <c r="M27" s="67">
        <f t="shared" si="2"/>
        <v>5</v>
      </c>
      <c r="N27" s="60">
        <v>112</v>
      </c>
      <c r="O27" s="68" t="str">
        <f t="shared" si="3"/>
        <v/>
      </c>
      <c r="Q27" s="70"/>
      <c r="R27" s="70">
        <v>20</v>
      </c>
      <c r="S27" s="34"/>
    </row>
    <row r="28" spans="1:20" ht="15" x14ac:dyDescent="0.25">
      <c r="A28" s="1">
        <v>22</v>
      </c>
      <c r="B28" s="2" t="s">
        <v>58</v>
      </c>
      <c r="C28" s="3" t="s">
        <v>82</v>
      </c>
      <c r="D28" s="61">
        <v>0</v>
      </c>
      <c r="E28" s="62">
        <v>100</v>
      </c>
      <c r="F28" s="62" t="s">
        <v>34</v>
      </c>
      <c r="G28" s="62">
        <v>62</v>
      </c>
      <c r="H28" s="62" t="s">
        <v>34</v>
      </c>
      <c r="I28" s="62">
        <v>88</v>
      </c>
      <c r="J28" s="64" t="str">
        <f t="shared" si="0"/>
        <v/>
      </c>
      <c r="K28" s="65" t="str">
        <f t="shared" si="1"/>
        <v>N.B. &gt;&gt;</v>
      </c>
      <c r="M28" s="67">
        <f t="shared" si="2"/>
        <v>250</v>
      </c>
      <c r="N28" s="60">
        <v>112</v>
      </c>
      <c r="O28" s="68" t="str">
        <f t="shared" si="3"/>
        <v>N.B.</v>
      </c>
      <c r="Q28" s="70"/>
      <c r="R28" s="70">
        <v>15</v>
      </c>
      <c r="S28" s="34"/>
    </row>
    <row r="29" spans="1:20" ht="15" x14ac:dyDescent="0.25">
      <c r="A29" s="1">
        <v>23</v>
      </c>
      <c r="B29" s="2" t="s">
        <v>59</v>
      </c>
      <c r="C29" s="3" t="s">
        <v>83</v>
      </c>
      <c r="D29" s="61">
        <v>87.5</v>
      </c>
      <c r="E29" s="62">
        <v>10</v>
      </c>
      <c r="F29" s="62">
        <v>95</v>
      </c>
      <c r="G29" s="62">
        <v>4</v>
      </c>
      <c r="H29" s="62">
        <v>87.5</v>
      </c>
      <c r="I29" s="62">
        <v>22</v>
      </c>
      <c r="J29" s="64">
        <f t="shared" si="0"/>
        <v>89.999750000000006</v>
      </c>
      <c r="K29" s="65">
        <f t="shared" si="1"/>
        <v>1</v>
      </c>
      <c r="M29" s="67">
        <f t="shared" si="2"/>
        <v>36</v>
      </c>
      <c r="N29" s="60">
        <v>112</v>
      </c>
      <c r="O29" s="68" t="str">
        <f t="shared" si="3"/>
        <v/>
      </c>
      <c r="Q29" s="70"/>
      <c r="R29" s="70">
        <v>10</v>
      </c>
      <c r="S29" s="34"/>
    </row>
    <row r="30" spans="1:20" ht="15" x14ac:dyDescent="0.25">
      <c r="A30" s="1">
        <v>24</v>
      </c>
      <c r="B30" s="2" t="s">
        <v>60</v>
      </c>
      <c r="C30" s="3" t="s">
        <v>84</v>
      </c>
      <c r="D30" s="61">
        <v>75</v>
      </c>
      <c r="E30" s="62">
        <v>20</v>
      </c>
      <c r="F30" s="62">
        <v>76</v>
      </c>
      <c r="G30" s="62">
        <v>13</v>
      </c>
      <c r="H30" s="62">
        <v>78.5</v>
      </c>
      <c r="I30" s="62">
        <v>10</v>
      </c>
      <c r="J30" s="64">
        <f t="shared" si="0"/>
        <v>76.500199999999992</v>
      </c>
      <c r="K30" s="65">
        <f t="shared" si="1"/>
        <v>2</v>
      </c>
      <c r="M30" s="67">
        <f t="shared" si="2"/>
        <v>43</v>
      </c>
      <c r="N30" s="60">
        <v>112</v>
      </c>
      <c r="O30" s="68" t="str">
        <f t="shared" si="3"/>
        <v/>
      </c>
      <c r="Q30" s="70"/>
      <c r="R30" s="70">
        <v>5</v>
      </c>
      <c r="S30" s="34"/>
    </row>
    <row r="31" spans="1:20" ht="15.75" thickBot="1" x14ac:dyDescent="0.3">
      <c r="A31" s="1">
        <v>25</v>
      </c>
      <c r="B31" s="2" t="s">
        <v>61</v>
      </c>
      <c r="C31" s="3" t="s">
        <v>85</v>
      </c>
      <c r="D31" s="61">
        <v>87.5</v>
      </c>
      <c r="E31" s="62">
        <v>5</v>
      </c>
      <c r="F31" s="62">
        <v>100</v>
      </c>
      <c r="G31" s="62">
        <v>14</v>
      </c>
      <c r="H31" s="62">
        <v>100</v>
      </c>
      <c r="I31" s="62">
        <v>15</v>
      </c>
      <c r="J31" s="64">
        <f t="shared" si="0"/>
        <v>95.833749999999995</v>
      </c>
      <c r="K31" s="65">
        <f t="shared" si="1"/>
        <v>1</v>
      </c>
      <c r="M31" s="67">
        <f>SUM(E31,G31,I31)</f>
        <v>34</v>
      </c>
      <c r="N31" s="60">
        <v>112</v>
      </c>
      <c r="O31" s="68" t="str">
        <f t="shared" si="3"/>
        <v/>
      </c>
      <c r="Q31" s="72"/>
      <c r="R31" s="72">
        <v>0</v>
      </c>
      <c r="S31" s="34"/>
    </row>
    <row r="32" spans="1:20" ht="15" x14ac:dyDescent="0.25">
      <c r="A32" s="38"/>
      <c r="Q32" s="34"/>
      <c r="R32" s="34"/>
      <c r="S32" s="34"/>
    </row>
    <row r="33" spans="1:20" ht="15" x14ac:dyDescent="0.25">
      <c r="A33" s="38"/>
      <c r="Q33" s="46"/>
      <c r="R33" s="46"/>
    </row>
    <row r="34" spans="1:20" ht="15" x14ac:dyDescent="0.25">
      <c r="A34" s="38"/>
      <c r="Q34" s="46"/>
      <c r="R34" s="46"/>
      <c r="S34" s="6"/>
    </row>
    <row r="35" spans="1:20" ht="15.75" x14ac:dyDescent="0.25">
      <c r="A35" s="38"/>
      <c r="B35" s="6"/>
      <c r="D35" s="47" t="s">
        <v>14</v>
      </c>
    </row>
    <row r="36" spans="1:20" ht="15" x14ac:dyDescent="0.25">
      <c r="A36" s="38"/>
      <c r="B36" s="6"/>
    </row>
    <row r="38" spans="1:20" ht="13.5" thickBot="1" x14ac:dyDescent="0.25"/>
    <row r="39" spans="1:20" ht="15.75" thickBot="1" x14ac:dyDescent="0.3">
      <c r="A39" s="48"/>
      <c r="B39" s="49"/>
      <c r="C39" s="49"/>
      <c r="D39" s="49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1"/>
    </row>
    <row r="41" spans="1:20" ht="26.25" x14ac:dyDescent="0.2">
      <c r="B41" s="8" t="s">
        <v>22</v>
      </c>
      <c r="C41" s="9" t="s">
        <v>21</v>
      </c>
      <c r="J41" s="15" t="s">
        <v>14</v>
      </c>
      <c r="K41" s="10"/>
      <c r="L41" s="10"/>
      <c r="M41" s="10"/>
      <c r="N41" s="10"/>
      <c r="O41" s="10"/>
      <c r="T41" s="11" t="s">
        <v>3</v>
      </c>
    </row>
    <row r="43" spans="1:20" ht="32.25" customHeight="1" x14ac:dyDescent="0.2">
      <c r="B43" s="6"/>
      <c r="D43" s="73" t="s">
        <v>23</v>
      </c>
      <c r="E43" s="73"/>
      <c r="F43" s="73" t="s">
        <v>24</v>
      </c>
      <c r="G43" s="73"/>
      <c r="H43" s="73" t="s">
        <v>25</v>
      </c>
      <c r="I43" s="73"/>
      <c r="J43" s="14"/>
      <c r="K43" s="14"/>
      <c r="L43" s="14"/>
      <c r="M43" s="14"/>
      <c r="N43" s="14"/>
      <c r="O43" s="16"/>
      <c r="P43" s="17"/>
      <c r="Q43" s="17"/>
      <c r="R43" s="17"/>
      <c r="S43" s="18"/>
      <c r="T43" s="17"/>
    </row>
    <row r="44" spans="1:20" ht="13.5" customHeight="1" thickBot="1" x14ac:dyDescent="0.25">
      <c r="B44" s="6"/>
      <c r="D44" s="57">
        <v>0.33329999999999999</v>
      </c>
      <c r="E44" s="58"/>
      <c r="F44" s="57">
        <v>0.33329999999999999</v>
      </c>
      <c r="G44" s="58"/>
      <c r="H44" s="57">
        <v>0.33339999999999997</v>
      </c>
      <c r="I44" s="58"/>
      <c r="J44" s="21"/>
      <c r="K44" s="21"/>
      <c r="L44" s="22"/>
      <c r="M44" s="23"/>
      <c r="N44" s="22"/>
      <c r="O44" s="22"/>
      <c r="P44" s="17"/>
      <c r="Q44" s="24"/>
      <c r="R44" s="17"/>
      <c r="S44" s="18"/>
      <c r="T44" s="25"/>
    </row>
    <row r="45" spans="1:20" ht="26.25" thickBot="1" x14ac:dyDescent="0.3">
      <c r="B45" s="26"/>
      <c r="C45" s="17"/>
      <c r="D45" s="59" t="s">
        <v>18</v>
      </c>
      <c r="E45" s="60" t="s">
        <v>4</v>
      </c>
      <c r="F45" s="59" t="s">
        <v>18</v>
      </c>
      <c r="G45" s="60" t="s">
        <v>4</v>
      </c>
      <c r="H45" s="59" t="s">
        <v>18</v>
      </c>
      <c r="I45" s="60" t="s">
        <v>4</v>
      </c>
      <c r="J45" s="63" t="s">
        <v>15</v>
      </c>
      <c r="K45" s="63" t="s">
        <v>5</v>
      </c>
      <c r="L45" s="17"/>
      <c r="M45" s="66" t="s">
        <v>6</v>
      </c>
      <c r="N45" s="66" t="s">
        <v>7</v>
      </c>
      <c r="O45" s="66" t="s">
        <v>8</v>
      </c>
      <c r="P45" s="27"/>
      <c r="Q45" s="28" t="s">
        <v>19</v>
      </c>
      <c r="R45" s="28" t="s">
        <v>20</v>
      </c>
      <c r="S45" s="29"/>
      <c r="T45" s="30" t="s">
        <v>9</v>
      </c>
    </row>
    <row r="46" spans="1:20" ht="15" x14ac:dyDescent="0.25">
      <c r="A46" s="1">
        <v>1</v>
      </c>
      <c r="B46" s="2" t="s">
        <v>35</v>
      </c>
      <c r="C46" s="2" t="s">
        <v>36</v>
      </c>
      <c r="D46" s="62">
        <v>89</v>
      </c>
      <c r="E46" s="62">
        <v>4</v>
      </c>
      <c r="F46" s="62">
        <v>90</v>
      </c>
      <c r="G46" s="62">
        <v>40</v>
      </c>
      <c r="H46" s="62">
        <v>98</v>
      </c>
      <c r="I46" s="62">
        <v>2</v>
      </c>
      <c r="J46" s="64">
        <f>IF((COUNT(D46,F46,H46)&lt;3),"",D46*$D$5+F46*$F$5+H46*$H$5)</f>
        <v>92.3339</v>
      </c>
      <c r="K46" s="65">
        <f>IF(O46="N.B.","N.B. &gt;&gt;",IF(COUNT(J46)&lt;1,"",IF(J46&gt;90,1,IF(J46&gt;80,2,IF(J46&gt;70,3,IF(J46&gt;60,4,5))))))</f>
        <v>1</v>
      </c>
      <c r="L46" s="5"/>
      <c r="M46" s="67">
        <f>SUM(E46,G46,I46)</f>
        <v>46</v>
      </c>
      <c r="N46" s="60">
        <v>96</v>
      </c>
      <c r="O46" s="68" t="str">
        <f>IF(M46&gt;N46,"N.B.","")</f>
        <v/>
      </c>
      <c r="Q46" s="31">
        <v>1</v>
      </c>
      <c r="R46" s="31">
        <v>100</v>
      </c>
      <c r="S46" s="29"/>
      <c r="T46" s="32" t="s">
        <v>1</v>
      </c>
    </row>
    <row r="47" spans="1:20" ht="15" x14ac:dyDescent="0.25">
      <c r="A47" s="1">
        <v>2</v>
      </c>
      <c r="B47" s="2" t="s">
        <v>38</v>
      </c>
      <c r="C47" s="2" t="s">
        <v>62</v>
      </c>
      <c r="D47" s="62">
        <v>97</v>
      </c>
      <c r="E47" s="62">
        <v>0</v>
      </c>
      <c r="F47" s="62">
        <v>98</v>
      </c>
      <c r="G47" s="62">
        <v>1</v>
      </c>
      <c r="H47" s="62">
        <v>97</v>
      </c>
      <c r="I47" s="62">
        <v>0</v>
      </c>
      <c r="J47" s="64">
        <f>IF((COUNT(D47,F47,H47)&lt;3),"",D47*$D$5+F47*$F$5+H47*$H$5)</f>
        <v>97.333299999999994</v>
      </c>
      <c r="K47" s="65">
        <f t="shared" ref="K47:K49" si="4">IF(O47="N.B.","N.B. &gt;&gt;",IF(COUNT(J47)&lt;1,"",IF(J47&gt;90,1,IF(J47&gt;80,2,IF(J47&gt;70,3,IF(J47&gt;60,4,5))))))</f>
        <v>1</v>
      </c>
      <c r="M47" s="67">
        <f>SUM(E47,G47,I47)</f>
        <v>1</v>
      </c>
      <c r="N47" s="60">
        <v>96</v>
      </c>
      <c r="O47" s="68" t="str">
        <f>IF(M47&gt;N47,"N.B.","")</f>
        <v/>
      </c>
      <c r="Q47" s="33">
        <v>1.2</v>
      </c>
      <c r="R47" s="33">
        <v>95</v>
      </c>
      <c r="S47" s="34"/>
      <c r="T47" s="35" t="s">
        <v>86</v>
      </c>
    </row>
    <row r="48" spans="1:20" ht="15" x14ac:dyDescent="0.25">
      <c r="A48" s="1">
        <v>3</v>
      </c>
      <c r="B48" s="2" t="s">
        <v>39</v>
      </c>
      <c r="C48" s="2" t="s">
        <v>63</v>
      </c>
      <c r="D48" s="62">
        <v>73</v>
      </c>
      <c r="E48" s="62">
        <v>0</v>
      </c>
      <c r="F48" s="62">
        <v>82</v>
      </c>
      <c r="G48" s="62">
        <v>6</v>
      </c>
      <c r="H48" s="62">
        <v>93</v>
      </c>
      <c r="I48" s="62">
        <v>0</v>
      </c>
      <c r="J48" s="64">
        <f>IF((COUNT(D48,F48,H48)&lt;3),"",D48*$D$5+F48*$F$5+H48*$H$5)</f>
        <v>82.667699999999996</v>
      </c>
      <c r="K48" s="65">
        <f t="shared" si="4"/>
        <v>2</v>
      </c>
      <c r="M48" s="67">
        <f>SUM(E48,G48,I48)</f>
        <v>6</v>
      </c>
      <c r="N48" s="60">
        <v>96</v>
      </c>
      <c r="O48" s="68" t="str">
        <f>IF(M48&gt;N48,"N.B.","")</f>
        <v/>
      </c>
      <c r="Q48" s="33">
        <v>1.5</v>
      </c>
      <c r="R48" s="33">
        <v>90</v>
      </c>
      <c r="S48" s="34"/>
      <c r="T48" s="37" t="s">
        <v>87</v>
      </c>
    </row>
    <row r="49" spans="1:20" ht="15" x14ac:dyDescent="0.25">
      <c r="A49" s="1">
        <v>4</v>
      </c>
      <c r="B49" s="2" t="s">
        <v>40</v>
      </c>
      <c r="C49" s="2" t="s">
        <v>64</v>
      </c>
      <c r="D49" s="62">
        <v>78</v>
      </c>
      <c r="E49" s="62">
        <v>10</v>
      </c>
      <c r="F49" s="62">
        <v>82</v>
      </c>
      <c r="G49" s="62">
        <v>4</v>
      </c>
      <c r="H49" s="62">
        <v>86</v>
      </c>
      <c r="I49" s="62">
        <v>0</v>
      </c>
      <c r="J49" s="64">
        <f>IF((COUNT(D49,F49,H49)&lt;3),"",D49*$D$5+F49*$F$5+H49*$H$5)</f>
        <v>82.000399999999999</v>
      </c>
      <c r="K49" s="65">
        <f t="shared" si="4"/>
        <v>2</v>
      </c>
      <c r="M49" s="67">
        <f>SUM(E49,G49,I49)</f>
        <v>14</v>
      </c>
      <c r="N49" s="60">
        <v>96</v>
      </c>
      <c r="O49" s="68" t="str">
        <f>IF(M49&gt;N49,"N.B.","")</f>
        <v/>
      </c>
      <c r="Q49" s="33">
        <v>1.8</v>
      </c>
      <c r="R49" s="36">
        <v>87.5</v>
      </c>
      <c r="S49" s="34"/>
      <c r="T49" s="39"/>
    </row>
    <row r="50" spans="1:20" ht="15.75" x14ac:dyDescent="0.25">
      <c r="A50" s="38"/>
      <c r="B50" s="6"/>
      <c r="D50" s="47"/>
      <c r="Q50" s="33">
        <v>2</v>
      </c>
      <c r="R50" s="36">
        <v>85</v>
      </c>
      <c r="S50" s="34"/>
      <c r="T50" s="40" t="s">
        <v>0</v>
      </c>
    </row>
    <row r="51" spans="1:20" ht="15.75" x14ac:dyDescent="0.25">
      <c r="A51" s="38"/>
      <c r="B51" s="6"/>
      <c r="D51" s="47" t="s">
        <v>14</v>
      </c>
      <c r="Q51" s="33">
        <v>2.2000000000000002</v>
      </c>
      <c r="R51" s="36">
        <v>82.5</v>
      </c>
      <c r="S51" s="34"/>
      <c r="T51" s="32" t="s">
        <v>31</v>
      </c>
    </row>
    <row r="52" spans="1:20" ht="15" x14ac:dyDescent="0.25">
      <c r="A52" s="38"/>
      <c r="B52" s="6"/>
      <c r="Q52" s="33">
        <v>2.5</v>
      </c>
      <c r="R52" s="36">
        <v>80</v>
      </c>
      <c r="S52" s="34"/>
      <c r="T52" s="32" t="s">
        <v>32</v>
      </c>
    </row>
    <row r="53" spans="1:20" ht="15" x14ac:dyDescent="0.25">
      <c r="A53" s="38"/>
      <c r="B53" s="6"/>
      <c r="Q53" s="33">
        <v>2.8</v>
      </c>
      <c r="R53" s="36">
        <v>77.5</v>
      </c>
      <c r="S53" s="34"/>
      <c r="T53" s="32" t="s">
        <v>33</v>
      </c>
    </row>
    <row r="54" spans="1:20" ht="15.75" x14ac:dyDescent="0.25">
      <c r="A54" s="38"/>
      <c r="B54" s="6"/>
      <c r="D54" s="47"/>
      <c r="Q54" s="33">
        <v>3</v>
      </c>
      <c r="R54" s="36">
        <v>75</v>
      </c>
      <c r="S54" s="34"/>
      <c r="T54" s="32" t="s">
        <v>2</v>
      </c>
    </row>
    <row r="55" spans="1:20" ht="15.75" x14ac:dyDescent="0.25">
      <c r="A55" s="38"/>
      <c r="B55" s="52" t="s">
        <v>91</v>
      </c>
      <c r="C55" s="53"/>
      <c r="D55" s="47"/>
      <c r="Q55" s="33">
        <v>3.2</v>
      </c>
      <c r="R55" s="36">
        <v>72.5</v>
      </c>
      <c r="S55" s="34"/>
      <c r="T55" s="39"/>
    </row>
    <row r="56" spans="1:20" ht="15.75" x14ac:dyDescent="0.25">
      <c r="A56" s="38"/>
      <c r="B56" s="53"/>
      <c r="C56" s="53"/>
      <c r="D56" s="47"/>
      <c r="Q56" s="33">
        <v>3.5</v>
      </c>
      <c r="R56" s="36">
        <v>70</v>
      </c>
      <c r="S56" s="34"/>
      <c r="T56" s="41" t="s">
        <v>10</v>
      </c>
    </row>
    <row r="57" spans="1:20" ht="16.5" thickBot="1" x14ac:dyDescent="0.3">
      <c r="A57" s="38"/>
      <c r="B57" s="6"/>
      <c r="D57" s="47"/>
      <c r="Q57" s="33">
        <v>3.8</v>
      </c>
      <c r="R57" s="36">
        <v>67.5</v>
      </c>
      <c r="S57" s="34"/>
      <c r="T57" s="42" t="s">
        <v>11</v>
      </c>
    </row>
    <row r="58" spans="1:20" ht="16.5" thickBot="1" x14ac:dyDescent="0.3">
      <c r="A58" s="38"/>
      <c r="B58" s="6"/>
      <c r="D58" s="47"/>
      <c r="Q58" s="33">
        <v>4</v>
      </c>
      <c r="R58" s="36">
        <v>65</v>
      </c>
      <c r="S58" s="34"/>
    </row>
    <row r="59" spans="1:20" ht="16.5" thickTop="1" x14ac:dyDescent="0.25">
      <c r="A59" s="38"/>
      <c r="B59" s="6"/>
      <c r="D59" s="47"/>
      <c r="Q59" s="33">
        <v>4.2</v>
      </c>
      <c r="R59" s="36">
        <v>62.5</v>
      </c>
      <c r="S59" s="34"/>
      <c r="T59" s="43" t="s">
        <v>12</v>
      </c>
    </row>
    <row r="60" spans="1:20" ht="16.5" thickBot="1" x14ac:dyDescent="0.3">
      <c r="A60" s="38"/>
      <c r="B60" s="6"/>
      <c r="D60" s="47"/>
      <c r="Q60" s="33">
        <v>4.5</v>
      </c>
      <c r="R60" s="33">
        <v>60</v>
      </c>
      <c r="S60" s="34"/>
      <c r="T60" s="44" t="s">
        <v>13</v>
      </c>
    </row>
    <row r="61" spans="1:20" ht="16.5" thickTop="1" x14ac:dyDescent="0.25">
      <c r="A61" s="38"/>
      <c r="B61" s="6"/>
      <c r="D61" s="47"/>
      <c r="Q61" s="33"/>
      <c r="R61" s="33">
        <v>55</v>
      </c>
      <c r="S61" s="34"/>
    </row>
    <row r="62" spans="1:20" ht="15.75" x14ac:dyDescent="0.25">
      <c r="A62" s="38"/>
      <c r="B62" s="6"/>
      <c r="D62" s="47"/>
      <c r="Q62" s="33"/>
      <c r="R62" s="33">
        <v>50</v>
      </c>
      <c r="S62" s="34"/>
    </row>
    <row r="63" spans="1:20" ht="15.75" x14ac:dyDescent="0.25">
      <c r="A63" s="38"/>
      <c r="B63" s="6"/>
      <c r="D63" s="47"/>
      <c r="Q63" s="33"/>
      <c r="R63" s="33">
        <v>45</v>
      </c>
      <c r="S63" s="34"/>
    </row>
    <row r="64" spans="1:20" ht="15.75" x14ac:dyDescent="0.25">
      <c r="A64" s="38"/>
      <c r="B64" s="6"/>
      <c r="D64" s="47"/>
      <c r="Q64" s="33"/>
      <c r="R64" s="33">
        <v>40</v>
      </c>
      <c r="S64" s="34"/>
    </row>
    <row r="65" spans="1:19" ht="15.75" x14ac:dyDescent="0.25">
      <c r="A65" s="38"/>
      <c r="B65" s="6"/>
      <c r="D65" s="47"/>
      <c r="Q65" s="33"/>
      <c r="R65" s="33">
        <v>35</v>
      </c>
      <c r="S65" s="34"/>
    </row>
    <row r="66" spans="1:19" ht="15.75" x14ac:dyDescent="0.25">
      <c r="A66" s="38"/>
      <c r="B66" s="6"/>
      <c r="D66" s="47"/>
      <c r="Q66" s="54">
        <v>5</v>
      </c>
      <c r="R66" s="33">
        <v>30</v>
      </c>
      <c r="S66" s="34"/>
    </row>
    <row r="67" spans="1:19" ht="15.75" x14ac:dyDescent="0.25">
      <c r="A67" s="38"/>
      <c r="B67" s="6"/>
      <c r="D67" s="47"/>
      <c r="Q67" s="55"/>
      <c r="R67" s="33">
        <v>25</v>
      </c>
      <c r="S67" s="34"/>
    </row>
    <row r="68" spans="1:19" ht="15.75" x14ac:dyDescent="0.25">
      <c r="A68" s="38"/>
      <c r="B68" s="6"/>
      <c r="D68" s="47"/>
      <c r="Q68" s="33"/>
      <c r="R68" s="33">
        <v>20</v>
      </c>
      <c r="S68" s="34"/>
    </row>
    <row r="69" spans="1:19" ht="15.75" x14ac:dyDescent="0.25">
      <c r="A69" s="38"/>
      <c r="B69" s="6"/>
      <c r="D69" s="47"/>
      <c r="Q69" s="33"/>
      <c r="R69" s="33">
        <v>15</v>
      </c>
      <c r="S69" s="34"/>
    </row>
    <row r="70" spans="1:19" ht="15.75" x14ac:dyDescent="0.25">
      <c r="A70" s="38"/>
      <c r="B70" s="6"/>
      <c r="D70" s="47"/>
      <c r="Q70" s="33"/>
      <c r="R70" s="33">
        <v>10</v>
      </c>
      <c r="S70" s="34"/>
    </row>
    <row r="71" spans="1:19" x14ac:dyDescent="0.2">
      <c r="Q71" s="33"/>
      <c r="R71" s="33">
        <v>5</v>
      </c>
    </row>
    <row r="72" spans="1:19" ht="13.5" thickBot="1" x14ac:dyDescent="0.25">
      <c r="Q72" s="45"/>
      <c r="R72" s="45">
        <v>0</v>
      </c>
    </row>
  </sheetData>
  <sheetProtection password="893E" sheet="1" objects="1" scenarios="1" selectLockedCells="1"/>
  <mergeCells count="9">
    <mergeCell ref="B55:C56"/>
    <mergeCell ref="D43:E43"/>
    <mergeCell ref="F43:G43"/>
    <mergeCell ref="H43:I43"/>
    <mergeCell ref="D4:E4"/>
    <mergeCell ref="F4:G4"/>
    <mergeCell ref="H4:I4"/>
    <mergeCell ref="B5:C5"/>
    <mergeCell ref="B4:C4"/>
  </mergeCells>
  <phoneticPr fontId="1" type="noConversion"/>
  <conditionalFormatting sqref="B5:C5 B55">
    <cfRule type="containsText" dxfId="74" priority="176" stopIfTrue="1" operator="containsText" text="Prozentzahlen ergeben nicht 100%">
      <formula>NOT(ISERROR(SEARCH("Prozentzahlen ergeben nicht 100%",B5)))</formula>
    </cfRule>
  </conditionalFormatting>
  <conditionalFormatting sqref="D8:D29">
    <cfRule type="cellIs" dxfId="39" priority="39" stopIfTrue="1" operator="lessThan">
      <formula>0.1</formula>
    </cfRule>
  </conditionalFormatting>
  <conditionalFormatting sqref="E8:E29">
    <cfRule type="cellIs" dxfId="38" priority="40" stopIfTrue="1" operator="lessThan">
      <formula>0.1</formula>
    </cfRule>
  </conditionalFormatting>
  <conditionalFormatting sqref="F8:F29">
    <cfRule type="cellIs" dxfId="37" priority="37" stopIfTrue="1" operator="lessThan">
      <formula>0.1</formula>
    </cfRule>
  </conditionalFormatting>
  <conditionalFormatting sqref="G8:G29">
    <cfRule type="cellIs" dxfId="36" priority="38" stopIfTrue="1" operator="lessThan">
      <formula>0.1</formula>
    </cfRule>
  </conditionalFormatting>
  <conditionalFormatting sqref="H8:H29">
    <cfRule type="cellIs" dxfId="35" priority="35" stopIfTrue="1" operator="lessThan">
      <formula>0.1</formula>
    </cfRule>
  </conditionalFormatting>
  <conditionalFormatting sqref="I8:I16 I18:I21">
    <cfRule type="cellIs" dxfId="34" priority="36" stopIfTrue="1" operator="lessThan">
      <formula>0.1</formula>
    </cfRule>
  </conditionalFormatting>
  <conditionalFormatting sqref="I17">
    <cfRule type="cellIs" dxfId="33" priority="34" stopIfTrue="1" operator="lessThan">
      <formula>0.1</formula>
    </cfRule>
  </conditionalFormatting>
  <conditionalFormatting sqref="I22:I29">
    <cfRule type="cellIs" dxfId="32" priority="33" stopIfTrue="1" operator="lessThan">
      <formula>0.1</formula>
    </cfRule>
  </conditionalFormatting>
  <conditionalFormatting sqref="D30:D31">
    <cfRule type="cellIs" dxfId="31" priority="31" stopIfTrue="1" operator="lessThan">
      <formula>0.1</formula>
    </cfRule>
  </conditionalFormatting>
  <conditionalFormatting sqref="F30:F31">
    <cfRule type="cellIs" dxfId="30" priority="28" stopIfTrue="1" operator="lessThan">
      <formula>0.1</formula>
    </cfRule>
  </conditionalFormatting>
  <conditionalFormatting sqref="E30:E31">
    <cfRule type="cellIs" dxfId="29" priority="32" stopIfTrue="1" operator="lessThan">
      <formula>0.1</formula>
    </cfRule>
  </conditionalFormatting>
  <conditionalFormatting sqref="G30:G31">
    <cfRule type="cellIs" dxfId="28" priority="30" stopIfTrue="1" operator="lessThan">
      <formula>0.1</formula>
    </cfRule>
  </conditionalFormatting>
  <conditionalFormatting sqref="I30:I31">
    <cfRule type="cellIs" dxfId="27" priority="29" stopIfTrue="1" operator="lessThan">
      <formula>0.1</formula>
    </cfRule>
  </conditionalFormatting>
  <conditionalFormatting sqref="H30:H31">
    <cfRule type="cellIs" dxfId="26" priority="27" stopIfTrue="1" operator="lessThan">
      <formula>0.1</formula>
    </cfRule>
  </conditionalFormatting>
  <conditionalFormatting sqref="D7">
    <cfRule type="cellIs" dxfId="25" priority="25" stopIfTrue="1" operator="lessThan">
      <formula>0.1</formula>
    </cfRule>
  </conditionalFormatting>
  <conditionalFormatting sqref="E7">
    <cfRule type="cellIs" dxfId="24" priority="26" stopIfTrue="1" operator="lessThan">
      <formula>0.1</formula>
    </cfRule>
  </conditionalFormatting>
  <conditionalFormatting sqref="F7">
    <cfRule type="cellIs" dxfId="23" priority="23" stopIfTrue="1" operator="lessThan">
      <formula>0.1</formula>
    </cfRule>
  </conditionalFormatting>
  <conditionalFormatting sqref="G7">
    <cfRule type="cellIs" dxfId="22" priority="24" stopIfTrue="1" operator="lessThan">
      <formula>0.1</formula>
    </cfRule>
  </conditionalFormatting>
  <conditionalFormatting sqref="H7">
    <cfRule type="cellIs" dxfId="21" priority="21" stopIfTrue="1" operator="lessThan">
      <formula>0.1</formula>
    </cfRule>
  </conditionalFormatting>
  <conditionalFormatting sqref="I7">
    <cfRule type="cellIs" dxfId="20" priority="22" stopIfTrue="1" operator="lessThan">
      <formula>0.1</formula>
    </cfRule>
  </conditionalFormatting>
  <conditionalFormatting sqref="J7:J31">
    <cfRule type="cellIs" dxfId="19" priority="19" stopIfTrue="1" operator="lessThanOrEqual">
      <formula>50</formula>
    </cfRule>
    <cfRule type="cellIs" dxfId="18" priority="20" stopIfTrue="1" operator="equal">
      <formula>"nb"</formula>
    </cfRule>
  </conditionalFormatting>
  <conditionalFormatting sqref="K7:K31">
    <cfRule type="cellIs" dxfId="17" priority="17" stopIfTrue="1" operator="lessThanOrEqual">
      <formula>50</formula>
    </cfRule>
    <cfRule type="cellIs" dxfId="16" priority="18" stopIfTrue="1" operator="equal">
      <formula>"nb"</formula>
    </cfRule>
  </conditionalFormatting>
  <conditionalFormatting sqref="D47:D49">
    <cfRule type="cellIs" dxfId="15" priority="15" stopIfTrue="1" operator="lessThan">
      <formula>0.1</formula>
    </cfRule>
  </conditionalFormatting>
  <conditionalFormatting sqref="E47:E49">
    <cfRule type="cellIs" dxfId="14" priority="16" stopIfTrue="1" operator="lessThan">
      <formula>0.1</formula>
    </cfRule>
  </conditionalFormatting>
  <conditionalFormatting sqref="F47:F49">
    <cfRule type="cellIs" dxfId="13" priority="13" stopIfTrue="1" operator="lessThan">
      <formula>0.1</formula>
    </cfRule>
  </conditionalFormatting>
  <conditionalFormatting sqref="G47:G49">
    <cfRule type="cellIs" dxfId="12" priority="14" stopIfTrue="1" operator="lessThan">
      <formula>0.1</formula>
    </cfRule>
  </conditionalFormatting>
  <conditionalFormatting sqref="H47:H49">
    <cfRule type="cellIs" dxfId="11" priority="11" stopIfTrue="1" operator="lessThan">
      <formula>0.1</formula>
    </cfRule>
  </conditionalFormatting>
  <conditionalFormatting sqref="I47:I49">
    <cfRule type="cellIs" dxfId="10" priority="12" stopIfTrue="1" operator="lessThan">
      <formula>0.1</formula>
    </cfRule>
  </conditionalFormatting>
  <conditionalFormatting sqref="D46">
    <cfRule type="cellIs" dxfId="9" priority="9" stopIfTrue="1" operator="lessThan">
      <formula>0.1</formula>
    </cfRule>
  </conditionalFormatting>
  <conditionalFormatting sqref="E46">
    <cfRule type="cellIs" dxfId="8" priority="10" stopIfTrue="1" operator="lessThan">
      <formula>0.1</formula>
    </cfRule>
  </conditionalFormatting>
  <conditionalFormatting sqref="G46">
    <cfRule type="cellIs" dxfId="7" priority="8" stopIfTrue="1" operator="lessThan">
      <formula>0.1</formula>
    </cfRule>
  </conditionalFormatting>
  <conditionalFormatting sqref="H46">
    <cfRule type="cellIs" dxfId="6" priority="5" stopIfTrue="1" operator="lessThan">
      <formula>0.1</formula>
    </cfRule>
  </conditionalFormatting>
  <conditionalFormatting sqref="F46">
    <cfRule type="cellIs" dxfId="5" priority="7" stopIfTrue="1" operator="lessThan">
      <formula>0.1</formula>
    </cfRule>
  </conditionalFormatting>
  <conditionalFormatting sqref="I46">
    <cfRule type="cellIs" dxfId="4" priority="6" stopIfTrue="1" operator="lessThan">
      <formula>0.1</formula>
    </cfRule>
  </conditionalFormatting>
  <conditionalFormatting sqref="J46:J49">
    <cfRule type="cellIs" dxfId="3" priority="3" stopIfTrue="1" operator="lessThanOrEqual">
      <formula>50</formula>
    </cfRule>
    <cfRule type="cellIs" dxfId="2" priority="4" stopIfTrue="1" operator="equal">
      <formula>"nb"</formula>
    </cfRule>
  </conditionalFormatting>
  <conditionalFormatting sqref="K46:K49">
    <cfRule type="cellIs" dxfId="1" priority="1" stopIfTrue="1" operator="lessThanOrEqual">
      <formula>50</formula>
    </cfRule>
    <cfRule type="cellIs" dxfId="0" priority="2" stopIfTrue="1" operator="equal">
      <formula>"nb"</formula>
    </cfRule>
  </conditionalFormatting>
  <dataValidations disablePrompts="1" count="1">
    <dataValidation allowBlank="1" showInputMessage="1" showErrorMessage="1" sqref="M46:M49 M7:M31"/>
  </dataValidations>
  <pageMargins left="0.78740157499999996" right="0.78740157499999996" top="0.42" bottom="0.54" header="0.24" footer="0.33"/>
  <pageSetup paperSize="9" orientation="landscape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PC916419-17</cp:lastModifiedBy>
  <cp:lastPrinted>2013-01-10T20:35:08Z</cp:lastPrinted>
  <dcterms:created xsi:type="dcterms:W3CDTF">2006-01-13T15:47:51Z</dcterms:created>
  <dcterms:modified xsi:type="dcterms:W3CDTF">2013-06-17T16:53:30Z</dcterms:modified>
</cp:coreProperties>
</file>